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260" activeTab="4"/>
  </bookViews>
  <sheets>
    <sheet name="附件1.汇总标" sheetId="7" r:id="rId1"/>
    <sheet name="附件2. 水利工程管理体制改革" sheetId="6" r:id="rId2"/>
    <sheet name="附件3.库堤闸降等报废" sheetId="2" r:id="rId3"/>
    <sheet name="附件4 库堤闸除险加固（应急加固）" sheetId="1" r:id="rId4"/>
    <sheet name="附件5 库堤闸维修养护" sheetId="5" r:id="rId5"/>
  </sheets>
  <definedNames>
    <definedName name="_xlnm._FilterDatabase" localSheetId="4" hidden="1">'附件5 库堤闸维修养护'!#REF!</definedName>
    <definedName name="_xlnm.Print_Titles" localSheetId="1">'附件2. 水利工程管理体制改革'!$2:$3</definedName>
    <definedName name="_xlnm.Print_Titles" localSheetId="2">附件3.库堤闸降等报废!$2:$3</definedName>
    <definedName name="_xlnm.Print_Titles" localSheetId="3">'附件4 库堤闸除险加固（应急加固）'!$2:$3</definedName>
    <definedName name="_xlnm.Print_Titles" localSheetId="4">'附件5 库堤闸维修养护'!$2:$3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<sst xmlns="http://schemas.openxmlformats.org/spreadsheetml/2006/main" count="154" uniqueCount="96">
  <si>
    <t>附件1</t>
  </si>
  <si>
    <t>2026年福州市水利防灾减灾专项资金安排表</t>
  </si>
  <si>
    <t>县市区</t>
  </si>
  <si>
    <t>合计</t>
  </si>
  <si>
    <r>
      <rPr>
        <sz val="12"/>
        <rFont val="黑体"/>
        <charset val="134"/>
      </rPr>
      <t xml:space="preserve">水库、堤防、水闸管理体制改革（划界）
</t>
    </r>
    <r>
      <rPr>
        <sz val="10"/>
        <rFont val="黑体"/>
        <charset val="134"/>
      </rPr>
      <t>（单位：万元）</t>
    </r>
  </si>
  <si>
    <r>
      <rPr>
        <sz val="12"/>
        <rFont val="黑体"/>
        <charset val="134"/>
      </rPr>
      <t xml:space="preserve">水库、堤防、水闸降等报废
</t>
    </r>
    <r>
      <rPr>
        <sz val="10"/>
        <rFont val="黑体"/>
        <charset val="134"/>
      </rPr>
      <t>（单位：万元）</t>
    </r>
  </si>
  <si>
    <r>
      <rPr>
        <sz val="12"/>
        <rFont val="黑体"/>
        <charset val="134"/>
      </rPr>
      <t xml:space="preserve">水库、堤防、水闸除险加固（应急加固）
</t>
    </r>
    <r>
      <rPr>
        <sz val="10"/>
        <rFont val="黑体"/>
        <charset val="134"/>
      </rPr>
      <t>（单位：万元）</t>
    </r>
  </si>
  <si>
    <r>
      <rPr>
        <sz val="12"/>
        <rFont val="黑体"/>
        <charset val="134"/>
      </rPr>
      <t xml:space="preserve">水库、堤防、水闸维修养护
</t>
    </r>
    <r>
      <rPr>
        <sz val="10"/>
        <rFont val="黑体"/>
        <charset val="134"/>
      </rPr>
      <t>（单位：万元）</t>
    </r>
  </si>
  <si>
    <t xml:space="preserve">备注
</t>
  </si>
  <si>
    <t>仓山区</t>
  </si>
  <si>
    <t>马尾区</t>
  </si>
  <si>
    <t>长乐区</t>
  </si>
  <si>
    <t>福清市</t>
  </si>
  <si>
    <t>闽侯县</t>
  </si>
  <si>
    <t>连江县</t>
  </si>
  <si>
    <t>闽清县</t>
  </si>
  <si>
    <t>罗源县</t>
  </si>
  <si>
    <t>附件2</t>
  </si>
  <si>
    <t>2026年福州市水库、堤防、水闸管理体制改革（划界）测算表</t>
  </si>
  <si>
    <t>县（市、区）</t>
  </si>
  <si>
    <t>项目名称</t>
  </si>
  <si>
    <t>总投资
（万元）</t>
  </si>
  <si>
    <t>申请补助
（万元）</t>
  </si>
  <si>
    <t>补助标准
（万元）</t>
  </si>
  <si>
    <t>拟补助
（万元）</t>
  </si>
  <si>
    <t>备注</t>
  </si>
  <si>
    <t>乌仔底水库等154项水利工程管理与保护范围划定</t>
  </si>
  <si>
    <t>2026年度完成乌仔底水库等26座库、长安等49条海堤、海口农场七孔闸等79座水闸等154项水库工程管理与保护范围划定，相关成果并入多规合一平台加强管控。</t>
  </si>
  <si>
    <t>小计</t>
  </si>
  <si>
    <t>连江县水利工程管理和保护范围划定</t>
  </si>
  <si>
    <t>连江县完成了61座水库、42座水闸、10条堤防水利工程划界工作。</t>
  </si>
  <si>
    <t>全市水库222座、水闸63座、堤防83.817公里管理与保护范围划界。</t>
  </si>
  <si>
    <r>
      <t>备注：根据2022年水利专项资金管理办法（榕水利综〔2022〕443号），水利工程管理体制改革工作和水利工程划界确权工作开展情况给予适当补助，补助标准为累计不超过划界确权总数的50%。</t>
    </r>
    <r>
      <rPr>
        <b/>
        <sz val="12"/>
        <color rgb="FFFF0000"/>
        <rFont val="仿宋_GB2312"/>
        <charset val="134"/>
      </rPr>
      <t>根据市级资金情况，拟按每座水库不超过0.75万元补助，每座水闸不超过0.5万元补助。</t>
    </r>
  </si>
  <si>
    <t>附件3</t>
  </si>
  <si>
    <t>2026年福州市水库、堤防、水闸降等报废测算表</t>
  </si>
  <si>
    <t>工程规模</t>
  </si>
  <si>
    <t>总投资（万元）</t>
  </si>
  <si>
    <t>申请补助（万元）</t>
  </si>
  <si>
    <t>补助标准
（万元/座）</t>
  </si>
  <si>
    <t>鉴江盐场2#排洪闸报废</t>
  </si>
  <si>
    <t>小型</t>
  </si>
  <si>
    <r>
      <t>备注：根据2022年水利专项资金管理办法（榕水利综〔2022〕443号），水闸降等报废每座补助不超过20万元。</t>
    </r>
    <r>
      <rPr>
        <b/>
        <sz val="12"/>
        <color rgb="FFFF0000"/>
        <rFont val="仿宋_GB2312"/>
        <charset val="134"/>
      </rPr>
      <t>根据市级资金情况，水闸报废拟按每座10万元的标准进行补助。</t>
    </r>
  </si>
  <si>
    <t>附件4</t>
  </si>
  <si>
    <t>2026年福州市水库、堤防、水闸除险加固（应急加固）测算表</t>
  </si>
  <si>
    <t>工程类型</t>
  </si>
  <si>
    <t>福清市宏路街道头岐水库应急加固工程</t>
  </si>
  <si>
    <t>拆除背水坡原贴坡排水体，按标准水库排水棱体断面新建堆石棱体工程等。</t>
  </si>
  <si>
    <t>福清市三山镇大远水库除险加固工程</t>
  </si>
  <si>
    <t>水库经大坝安全鉴定为三类坝，加固工程主要实施大坝坝顶高压旋喷防渗，大坝输水涵洞系统移址改造，坝顶提升改造，背水坡棱体及量水堰建设等</t>
  </si>
  <si>
    <r>
      <t>备注：根据2022年水利专项资金管理办法（榕水利综〔2022〕443号），应急加固或除险加固的水库，大型工程每座补助不超过30万元，中型工程每座补助不超过25万元，小型工程每座补助不超过20万元。</t>
    </r>
    <r>
      <rPr>
        <b/>
        <sz val="12"/>
        <color rgb="FFFF0000"/>
        <rFont val="仿宋_GB2312"/>
        <charset val="134"/>
      </rPr>
      <t>根据市级资金情况，拟按小型水库不超过20万元补助。</t>
    </r>
  </si>
  <si>
    <t>附件5</t>
  </si>
  <si>
    <t>2026年福州市水库、堤防、水闸维修养护测算表</t>
  </si>
  <si>
    <t>工程规模　</t>
  </si>
  <si>
    <t>补助标准（万元/座）</t>
  </si>
  <si>
    <t>福州市仓山区2025年度防洪堤及水闸维修加固养护工程</t>
  </si>
  <si>
    <t>3级</t>
  </si>
  <si>
    <t>林厝里水闸、浚边水闸、上董水闸、螺洲防洪堤维修养护。计划全额补助，剩余部分27年度再安排。</t>
  </si>
  <si>
    <t>2026年琅岐海堤所维修养护项目</t>
  </si>
  <si>
    <t>2级</t>
  </si>
  <si>
    <t>芦沙排涝站1#闸液压油缸更换2根</t>
  </si>
  <si>
    <t>马尾区兴安排涝站排涝设备维护项目</t>
  </si>
  <si>
    <t>兴安排涝站。潜水泵大修3台，自排闸门修复2扇等</t>
  </si>
  <si>
    <t>小南洋水库维修加固工程</t>
  </si>
  <si>
    <t>小南洋水库下游坝体防渗处理，排水棱体及配套设施重建。</t>
  </si>
  <si>
    <t>东方红水库坝顶维护工程</t>
  </si>
  <si>
    <t>东方红水库坝顶整理夯填黄土厚0.5米，下坝道路维修300米。</t>
  </si>
  <si>
    <t>龙庆水库溢洪道水毁修复工程</t>
  </si>
  <si>
    <t>龙庆水库溢洪道未端水毁边墙15米及底15米板修复，水库下游坡马道105米及排水沟120米维修。</t>
  </si>
  <si>
    <t>潭头四孔闸维修加固</t>
  </si>
  <si>
    <t>中型</t>
  </si>
  <si>
    <t>潭头四孔闸更新启闭机3台，对闸门及金属结构进行除锈防腐处理，修补闸墩等砌石结构缺陷。</t>
  </si>
  <si>
    <t>溪口水闸维修养护项目</t>
  </si>
  <si>
    <t>水闸出口右岸边坡崩塌修复</t>
  </si>
  <si>
    <t>三溪口水库维修养护项目</t>
  </si>
  <si>
    <t>大坝背水坡下半部分增设框格草皮护坡</t>
  </si>
  <si>
    <t>林洋水库维修养护项目</t>
  </si>
  <si>
    <t>防汛仓库屋顶漏水修缮、大坝背水坡修复</t>
  </si>
  <si>
    <t>东岱镇山堂上水闸维修养护</t>
  </si>
  <si>
    <t>闸板更换、闸底板修复等</t>
  </si>
  <si>
    <t>马鼻海堤维修养护项目</t>
  </si>
  <si>
    <t>4级</t>
  </si>
  <si>
    <t>堤防除草、堤面修复等</t>
  </si>
  <si>
    <t>岭里水库维修养护</t>
  </si>
  <si>
    <t>岭里水库副坝灌浆加固维修养护项目</t>
  </si>
  <si>
    <t>宝峰水库维修养护</t>
  </si>
  <si>
    <t>宝峰水库坝顶、启闭房、闸门维修养护</t>
  </si>
  <si>
    <t>杉臭垅水库维修养护项目</t>
  </si>
  <si>
    <t>水库大坝坝顶等维修养护</t>
  </si>
  <si>
    <t>胜利、后坑、黄石、廷洋水库等维修养护</t>
  </si>
  <si>
    <t>胜利水库、后坑水库、黄石水库、廷洋水库坝顶安全护栏</t>
  </si>
  <si>
    <t>罗源县白水围垦海堤维修养护项目</t>
  </si>
  <si>
    <t>堤脚及坝坡维修养护，堤身除草等</t>
  </si>
  <si>
    <t>城区防洪堤维修养护项目</t>
  </si>
  <si>
    <t>拍门更换，闸门启闭设备修缮，堤身除草，坝坡修复等</t>
  </si>
  <si>
    <t>罗源县松山围垦海堤维修养护项目</t>
  </si>
  <si>
    <r>
      <t>备注：根据2022年水利专项资金管理办法（榕水利综〔2022〕443号），大型工程每座（处）不高于30万元，中型工程每座（处）不高于25万元，小型工程每座（处）不高于20万元。</t>
    </r>
    <r>
      <rPr>
        <b/>
        <sz val="12"/>
        <color rgb="FFFF0000"/>
        <rFont val="仿宋"/>
        <charset val="134"/>
      </rPr>
      <t>根据市级资金情况，本次拟按大、中型工程补助不超过20万元，小型工程补助不超过15万元的标准进行。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</si>
</sst>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s>
  <fonts count="47">
    <font>
      <sz val="11"/>
      <color theme="1"/>
      <name val="宋体"/>
      <charset val="134"/>
      <scheme val="minor"/>
    </font>
    <font>
      <b/>
      <sz val="11"/>
      <color theme="1"/>
      <name val="仿宋_GB2312"/>
      <charset val="134"/>
    </font>
    <font>
      <b/>
      <sz val="11"/>
      <color theme="1"/>
      <name val="宋体"/>
      <charset val="134"/>
      <scheme val="minor"/>
    </font>
    <font>
      <sz val="11"/>
      <name val="宋体"/>
      <charset val="134"/>
      <scheme val="minor"/>
    </font>
    <font>
      <b/>
      <sz val="11"/>
      <name val="宋体"/>
      <charset val="134"/>
      <scheme val="minor"/>
    </font>
    <font>
      <sz val="12"/>
      <name val="宋体"/>
      <charset val="134"/>
    </font>
    <font>
      <sz val="20"/>
      <name val="黑体"/>
      <charset val="134"/>
    </font>
    <font>
      <b/>
      <sz val="10"/>
      <name val="仿宋_GB2312"/>
      <charset val="134"/>
    </font>
    <font>
      <b/>
      <sz val="12"/>
      <name val="仿宋_GB2312"/>
      <charset val="134"/>
    </font>
    <font>
      <sz val="12"/>
      <name val="仿宋_GB2312"/>
      <charset val="134"/>
    </font>
    <font>
      <sz val="12"/>
      <color indexed="8"/>
      <name val="仿宋"/>
      <charset val="134"/>
    </font>
    <font>
      <sz val="9"/>
      <name val="仿宋_GB2312"/>
      <charset val="134"/>
    </font>
    <font>
      <b/>
      <sz val="12"/>
      <color indexed="8"/>
      <name val="仿宋"/>
      <charset val="134"/>
    </font>
    <font>
      <b/>
      <sz val="12"/>
      <name val="仿宋"/>
      <charset val="134"/>
    </font>
    <font>
      <sz val="12"/>
      <name val="仿宋"/>
      <charset val="134"/>
    </font>
    <font>
      <sz val="11"/>
      <color theme="1"/>
      <name val="宋体"/>
      <charset val="134"/>
      <scheme val="minor"/>
    </font>
    <font>
      <sz val="11"/>
      <name val="仿宋_GB2312"/>
      <charset val="134"/>
    </font>
    <font>
      <sz val="20"/>
      <color theme="1"/>
      <name val="黑体"/>
      <charset val="134"/>
    </font>
    <font>
      <sz val="12"/>
      <color rgb="FF000000"/>
      <name val="黑体"/>
      <charset val="134"/>
    </font>
    <font>
      <sz val="12"/>
      <name val="黑体"/>
      <charset val="134"/>
    </font>
    <font>
      <b/>
      <sz val="12"/>
      <color rgb="FF000000"/>
      <name val="仿宋_GB2312"/>
      <charset val="134"/>
    </font>
    <font>
      <b/>
      <sz val="12"/>
      <color rgb="FFFF0000"/>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theme="1"/>
      <name val="Tahoma"/>
      <charset val="134"/>
    </font>
    <font>
      <sz val="11"/>
      <color indexed="8"/>
      <name val="宋体"/>
      <charset val="134"/>
    </font>
    <font>
      <sz val="10"/>
      <name val="黑体"/>
      <charset val="134"/>
    </font>
    <font>
      <b/>
      <sz val="12"/>
      <color rgb="FFFF0000"/>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3" borderId="1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0" fillId="0" borderId="0" applyNumberFormat="0" applyFill="0" applyBorder="0" applyAlignment="0" applyProtection="0">
      <alignment vertical="center"/>
    </xf>
    <xf numFmtId="0" fontId="31" fillId="4" borderId="13" applyNumberFormat="0" applyAlignment="0" applyProtection="0">
      <alignment vertical="center"/>
    </xf>
    <xf numFmtId="0" fontId="32" fillId="5" borderId="14" applyNumberFormat="0" applyAlignment="0" applyProtection="0">
      <alignment vertical="center"/>
    </xf>
    <xf numFmtId="0" fontId="33" fillId="5" borderId="13" applyNumberFormat="0" applyAlignment="0" applyProtection="0">
      <alignment vertical="center"/>
    </xf>
    <xf numFmtId="0" fontId="34" fillId="6" borderId="15" applyNumberFormat="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5" fillId="0" borderId="0"/>
    <xf numFmtId="0" fontId="42" fillId="0" borderId="0">
      <alignment vertical="center"/>
    </xf>
    <xf numFmtId="0" fontId="5" fillId="0" borderId="0"/>
    <xf numFmtId="0" fontId="5" fillId="0" borderId="0"/>
    <xf numFmtId="0" fontId="5" fillId="0" borderId="0">
      <alignment vertical="center"/>
    </xf>
    <xf numFmtId="0" fontId="43" fillId="0" borderId="0"/>
    <xf numFmtId="0" fontId="44" fillId="0" borderId="0">
      <alignment vertical="center"/>
    </xf>
  </cellStyleXfs>
  <cellXfs count="6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176" fontId="6" fillId="0" borderId="0" xfId="55" applyNumberFormat="1" applyFont="1" applyAlignment="1">
      <alignment horizontal="center" vertical="center" wrapText="1"/>
    </xf>
    <xf numFmtId="177" fontId="7" fillId="0" borderId="1" xfId="49" applyNumberFormat="1" applyFont="1" applyBorder="1" applyAlignment="1">
      <alignment horizontal="center" vertical="center" wrapText="1"/>
    </xf>
    <xf numFmtId="177" fontId="8" fillId="0" borderId="2" xfId="49" applyNumberFormat="1"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177" fontId="8" fillId="0" borderId="3" xfId="49" applyNumberFormat="1" applyFont="1" applyBorder="1" applyAlignment="1">
      <alignment horizontal="center"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xf>
    <xf numFmtId="177" fontId="8" fillId="0" borderId="6" xfId="49" applyNumberFormat="1"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177" fontId="8" fillId="0" borderId="4" xfId="49" applyNumberFormat="1" applyFont="1" applyBorder="1" applyAlignment="1">
      <alignment horizontal="center" vertical="center" wrapText="1"/>
    </xf>
    <xf numFmtId="177" fontId="8" fillId="0" borderId="5" xfId="49" applyNumberFormat="1" applyFont="1" applyBorder="1" applyAlignment="1">
      <alignment horizontal="center" vertical="center" wrapText="1"/>
    </xf>
    <xf numFmtId="0" fontId="13" fillId="0" borderId="1" xfId="0" applyFont="1" applyBorder="1" applyAlignment="1">
      <alignment horizontal="center" vertical="center" wrapText="1"/>
    </xf>
    <xf numFmtId="0" fontId="2" fillId="0" borderId="6" xfId="0" applyFont="1" applyBorder="1" applyAlignment="1">
      <alignment horizontal="center" vertical="center" wrapText="1"/>
    </xf>
    <xf numFmtId="177" fontId="9" fillId="0" borderId="1" xfId="49" applyNumberFormat="1" applyFont="1" applyBorder="1" applyAlignment="1">
      <alignment horizontal="center" vertical="center" wrapText="1"/>
    </xf>
    <xf numFmtId="177" fontId="9" fillId="0" borderId="1" xfId="49" applyNumberFormat="1" applyFont="1" applyBorder="1" applyAlignment="1">
      <alignment horizontal="left" vertical="center" wrapText="1"/>
    </xf>
    <xf numFmtId="0" fontId="9"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8" fillId="0" borderId="1" xfId="0" applyFont="1" applyBorder="1" applyAlignment="1">
      <alignment vertical="center" wrapText="1"/>
    </xf>
    <xf numFmtId="0" fontId="13" fillId="0" borderId="1" xfId="0" applyFont="1" applyBorder="1" applyAlignment="1">
      <alignment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lignment vertical="center"/>
    </xf>
    <xf numFmtId="177" fontId="8" fillId="0" borderId="1" xfId="49" applyNumberFormat="1" applyFont="1" applyBorder="1" applyAlignment="1">
      <alignment horizontal="center" vertical="center" wrapText="1"/>
    </xf>
    <xf numFmtId="177" fontId="8" fillId="0" borderId="2" xfId="49" applyNumberFormat="1" applyFont="1" applyBorder="1" applyAlignment="1">
      <alignment horizontal="center" vertical="center" wrapText="1"/>
    </xf>
    <xf numFmtId="177" fontId="8" fillId="0" borderId="6" xfId="49" applyNumberFormat="1" applyFont="1" applyBorder="1" applyAlignment="1">
      <alignment horizontal="center" vertical="center" wrapText="1"/>
    </xf>
    <xf numFmtId="0" fontId="14"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0" fillId="0" borderId="6" xfId="0" applyBorder="1" applyAlignment="1">
      <alignment horizontal="center" vertical="center" wrapText="1"/>
    </xf>
    <xf numFmtId="0" fontId="8" fillId="0" borderId="7" xfId="0" applyFont="1" applyBorder="1" applyAlignment="1">
      <alignment horizontal="center" vertical="center" wrapText="1"/>
    </xf>
    <xf numFmtId="0" fontId="8" fillId="0" borderId="2" xfId="49" applyFont="1" applyBorder="1" applyAlignment="1">
      <alignment horizontal="center" vertical="center" wrapText="1"/>
    </xf>
    <xf numFmtId="0" fontId="9" fillId="0" borderId="1" xfId="53" applyFont="1" applyBorder="1" applyAlignment="1">
      <alignment horizontal="center" vertical="center" wrapText="1"/>
    </xf>
    <xf numFmtId="0" fontId="9" fillId="0" borderId="1" xfId="53" applyFont="1" applyBorder="1" applyAlignment="1">
      <alignment vertical="center" wrapText="1"/>
    </xf>
    <xf numFmtId="0" fontId="0" fillId="0" borderId="5" xfId="0" applyBorder="1" applyAlignment="1">
      <alignment horizontal="center" vertical="center" wrapText="1"/>
    </xf>
    <xf numFmtId="177" fontId="9" fillId="0" borderId="2" xfId="49" applyNumberFormat="1" applyFont="1" applyBorder="1" applyAlignment="1">
      <alignment horizontal="center" vertical="center" wrapText="1"/>
    </xf>
    <xf numFmtId="177" fontId="8" fillId="0" borderId="3" xfId="49" applyNumberFormat="1" applyFont="1" applyBorder="1" applyAlignment="1">
      <alignment horizontal="center" vertical="center" wrapText="1"/>
    </xf>
    <xf numFmtId="177" fontId="9" fillId="0" borderId="3" xfId="49" applyNumberFormat="1" applyFont="1" applyBorder="1" applyAlignment="1">
      <alignment horizontal="center" vertical="center" wrapText="1"/>
    </xf>
    <xf numFmtId="177" fontId="8" fillId="0" borderId="8" xfId="49" applyNumberFormat="1" applyFont="1" applyBorder="1" applyAlignment="1">
      <alignment horizontal="center" vertical="center"/>
    </xf>
    <xf numFmtId="0" fontId="0" fillId="0" borderId="9" xfId="0" applyBorder="1" applyAlignment="1">
      <alignment horizontal="center" vertical="center"/>
    </xf>
    <xf numFmtId="177" fontId="9" fillId="0" borderId="1" xfId="49" applyNumberFormat="1" applyFont="1" applyBorder="1" applyAlignment="1">
      <alignment vertical="center" wrapText="1"/>
    </xf>
    <xf numFmtId="0" fontId="8" fillId="0" borderId="1" xfId="0" applyFont="1" applyBorder="1" applyAlignment="1">
      <alignment horizontal="left" vertical="center" wrapText="1"/>
    </xf>
    <xf numFmtId="0" fontId="17" fillId="0" borderId="0" xfId="0" applyFont="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2" borderId="1" xfId="0" applyFont="1" applyFill="1" applyBorder="1" applyAlignment="1">
      <alignment horizontal="center" vertical="center" wrapText="1"/>
    </xf>
    <xf numFmtId="0" fontId="0" fillId="0" borderId="1" xfId="0" applyBorder="1">
      <alignmen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 name="常规 16" xfId="50"/>
    <cellStyle name="常规 2" xfId="51"/>
    <cellStyle name="常规 31 2" xfId="52"/>
    <cellStyle name="常规 33" xfId="53"/>
    <cellStyle name="常规 8" xfId="54"/>
    <cellStyle name="常规_Sheet1" xfId="55"/>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zoomScaleSheetLayoutView="115" workbookViewId="0">
      <selection activeCell="J12" sqref="J12"/>
    </sheetView>
  </sheetViews>
  <sheetFormatPr defaultColWidth="9" defaultRowHeight="16.8" outlineLevelCol="6"/>
  <cols>
    <col min="1" max="1" width="8.5" customWidth="1"/>
    <col min="2" max="2" width="12.625" style="3" customWidth="1"/>
    <col min="3" max="3" width="13.75" style="3" customWidth="1"/>
    <col min="4" max="4" width="13" style="3" customWidth="1"/>
    <col min="5" max="5" width="14.5" style="3" customWidth="1"/>
    <col min="6" max="6" width="14.25" style="3" customWidth="1"/>
    <col min="7" max="7" width="8.75" customWidth="1"/>
  </cols>
  <sheetData>
    <row r="1" ht="22.5" customHeight="1" spans="1:7">
      <c r="A1" s="37" t="s">
        <v>0</v>
      </c>
    </row>
    <row r="2" ht="33.75" customHeight="1" spans="1:7">
      <c r="A2" s="57" t="s">
        <v>1</v>
      </c>
      <c r="B2" s="57"/>
      <c r="C2" s="57"/>
      <c r="D2" s="57"/>
      <c r="E2" s="57"/>
      <c r="F2" s="57"/>
      <c r="G2" s="57"/>
    </row>
    <row r="3" ht="63.75" customHeight="1" spans="1:7">
      <c r="A3" s="58" t="s">
        <v>2</v>
      </c>
      <c r="B3" s="59" t="s">
        <v>3</v>
      </c>
      <c r="C3" s="59" t="s">
        <v>4</v>
      </c>
      <c r="D3" s="59" t="s">
        <v>5</v>
      </c>
      <c r="E3" s="59" t="s">
        <v>6</v>
      </c>
      <c r="F3" s="59" t="s">
        <v>7</v>
      </c>
      <c r="G3" s="59" t="s">
        <v>8</v>
      </c>
    </row>
    <row r="4" ht="42" customHeight="1" spans="1:7">
      <c r="A4" s="60" t="s">
        <v>3</v>
      </c>
      <c r="B4" s="17">
        <f>SUM(B5:B12)</f>
        <v>400</v>
      </c>
      <c r="C4" s="17">
        <f t="shared" ref="C4:F4" si="0">SUM(C5:C12)</f>
        <v>109.35</v>
      </c>
      <c r="D4" s="17">
        <f t="shared" si="0"/>
        <v>10</v>
      </c>
      <c r="E4" s="17">
        <f t="shared" si="0"/>
        <v>35</v>
      </c>
      <c r="F4" s="17">
        <f t="shared" si="0"/>
        <v>245.65</v>
      </c>
      <c r="G4" s="61"/>
    </row>
    <row r="5" ht="42" customHeight="1" spans="1:7">
      <c r="A5" s="62" t="s">
        <v>9</v>
      </c>
      <c r="B5" s="17">
        <f>SUM(C5:F5)</f>
        <v>35.65</v>
      </c>
      <c r="C5" s="17"/>
      <c r="D5" s="17"/>
      <c r="E5" s="17"/>
      <c r="F5" s="17">
        <v>35.65</v>
      </c>
      <c r="G5" s="61"/>
    </row>
    <row r="6" ht="42" customHeight="1" spans="1:7">
      <c r="A6" s="62" t="s">
        <v>10</v>
      </c>
      <c r="B6" s="17">
        <f>SUM(C6:F6)</f>
        <v>40</v>
      </c>
      <c r="C6" s="17"/>
      <c r="D6" s="17"/>
      <c r="E6" s="17"/>
      <c r="F6" s="17">
        <v>40</v>
      </c>
      <c r="G6" s="61"/>
    </row>
    <row r="7" ht="42" customHeight="1" spans="1:7">
      <c r="A7" s="62" t="s">
        <v>11</v>
      </c>
      <c r="B7" s="17">
        <f>SUM(C7:F7)</f>
        <v>45</v>
      </c>
      <c r="C7" s="17"/>
      <c r="D7" s="17"/>
      <c r="E7" s="17"/>
      <c r="F7" s="17">
        <v>45</v>
      </c>
      <c r="G7" s="63"/>
    </row>
    <row r="8" ht="42" customHeight="1" spans="1:7">
      <c r="A8" s="62" t="s">
        <v>12</v>
      </c>
      <c r="B8" s="17">
        <f>SUM(C8:F8)</f>
        <v>98</v>
      </c>
      <c r="C8" s="17">
        <v>63</v>
      </c>
      <c r="D8" s="17"/>
      <c r="E8" s="17">
        <v>35</v>
      </c>
      <c r="F8" s="17"/>
      <c r="G8" s="63"/>
    </row>
    <row r="9" ht="42" customHeight="1" spans="1:7">
      <c r="A9" s="62" t="s">
        <v>13</v>
      </c>
      <c r="B9" s="17">
        <f t="shared" ref="B9:B12" si="1">SUM(C9:F9)</f>
        <v>30</v>
      </c>
      <c r="C9" s="17"/>
      <c r="D9" s="17"/>
      <c r="E9" s="17"/>
      <c r="F9" s="17">
        <v>30</v>
      </c>
      <c r="G9" s="63"/>
    </row>
    <row r="10" ht="42" customHeight="1" spans="1:7">
      <c r="A10" s="62" t="s">
        <v>14</v>
      </c>
      <c r="B10" s="17">
        <f t="shared" si="1"/>
        <v>66.35</v>
      </c>
      <c r="C10" s="17">
        <v>46.35</v>
      </c>
      <c r="D10" s="17"/>
      <c r="E10" s="17"/>
      <c r="F10" s="17">
        <v>20</v>
      </c>
      <c r="G10" s="63"/>
    </row>
    <row r="11" ht="42" customHeight="1" spans="1:7">
      <c r="A11" s="62" t="s">
        <v>15</v>
      </c>
      <c r="B11" s="17">
        <f t="shared" si="1"/>
        <v>45</v>
      </c>
      <c r="C11" s="17"/>
      <c r="D11" s="17"/>
      <c r="E11" s="17"/>
      <c r="F11" s="17">
        <v>45</v>
      </c>
      <c r="G11" s="63"/>
    </row>
    <row r="12" ht="42" customHeight="1" spans="1:7">
      <c r="A12" s="62" t="s">
        <v>16</v>
      </c>
      <c r="B12" s="17">
        <f t="shared" si="1"/>
        <v>40</v>
      </c>
      <c r="C12" s="17"/>
      <c r="D12" s="17">
        <v>10</v>
      </c>
      <c r="E12" s="17"/>
      <c r="F12" s="17">
        <v>30</v>
      </c>
      <c r="G12" s="63"/>
    </row>
  </sheetData>
  <mergeCells count="1">
    <mergeCell ref="A2:G2"/>
  </mergeCells>
  <pageMargins left="0.708661417322835" right="0.708661417322835" top="0.748031496062992" bottom="0.748031496062992" header="0.31496062992126" footer="0.31496062992126"/>
  <pageSetup paperSize="9" orientation="portrait"/>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
  <sheetViews>
    <sheetView view="pageBreakPreview" zoomScale="130" zoomScaleNormal="130" workbookViewId="0">
      <selection activeCell="F12" sqref="F12"/>
    </sheetView>
  </sheetViews>
  <sheetFormatPr defaultColWidth="9" defaultRowHeight="16.8" outlineLevelCol="6"/>
  <cols>
    <col min="1" max="1" width="10.625" style="2" customWidth="1"/>
    <col min="2" max="2" width="25" customWidth="1"/>
    <col min="3" max="3" width="10.75" customWidth="1"/>
    <col min="4" max="4" width="10.875" customWidth="1"/>
    <col min="5" max="5" width="10.125" customWidth="1"/>
    <col min="6" max="6" width="10.625" customWidth="1"/>
    <col min="7" max="7" width="23.375" customWidth="1"/>
  </cols>
  <sheetData>
    <row r="1" spans="1:7">
      <c r="A1" s="37" t="s">
        <v>17</v>
      </c>
    </row>
    <row r="2" ht="26.25" customHeight="1" spans="1:7">
      <c r="A2" s="7" t="s">
        <v>18</v>
      </c>
      <c r="B2" s="7"/>
      <c r="C2" s="7"/>
      <c r="D2" s="7"/>
      <c r="E2" s="7"/>
      <c r="F2" s="7"/>
      <c r="G2" s="7"/>
    </row>
    <row r="3" ht="42.75" customHeight="1" spans="1:7">
      <c r="A3" s="38" t="s">
        <v>19</v>
      </c>
      <c r="B3" s="39" t="s">
        <v>20</v>
      </c>
      <c r="C3" s="39" t="s">
        <v>21</v>
      </c>
      <c r="D3" s="39" t="s">
        <v>22</v>
      </c>
      <c r="E3" s="38" t="s">
        <v>23</v>
      </c>
      <c r="F3" s="38" t="s">
        <v>24</v>
      </c>
      <c r="G3" s="38" t="s">
        <v>25</v>
      </c>
    </row>
    <row r="4" ht="106.5" customHeight="1" spans="1:7">
      <c r="A4" s="39" t="s">
        <v>12</v>
      </c>
      <c r="B4" s="11" t="s">
        <v>26</v>
      </c>
      <c r="C4" s="41">
        <v>150</v>
      </c>
      <c r="D4" s="41">
        <v>63</v>
      </c>
      <c r="E4" s="11">
        <v>0.75</v>
      </c>
      <c r="F4" s="11">
        <v>63</v>
      </c>
      <c r="G4" s="50" t="s">
        <v>27</v>
      </c>
    </row>
    <row r="5" s="2" customFormat="1" ht="24.95" customHeight="1" spans="1:7">
      <c r="A5" s="51"/>
      <c r="B5" s="24" t="s">
        <v>28</v>
      </c>
      <c r="C5" s="17">
        <f>SUM(C4)</f>
        <v>150</v>
      </c>
      <c r="D5" s="17">
        <f>SUM(D4)</f>
        <v>63</v>
      </c>
      <c r="E5" s="17"/>
      <c r="F5" s="17">
        <f>SUM(F4)</f>
        <v>63</v>
      </c>
      <c r="G5" s="52"/>
    </row>
    <row r="6" s="2" customFormat="1" ht="42" customHeight="1" spans="1:7">
      <c r="A6" s="53" t="s">
        <v>14</v>
      </c>
      <c r="B6" s="11" t="s">
        <v>29</v>
      </c>
      <c r="C6" s="11">
        <v>77.2</v>
      </c>
      <c r="D6" s="11">
        <v>46.35</v>
      </c>
      <c r="E6" s="11">
        <v>0.75</v>
      </c>
      <c r="F6" s="11">
        <v>46.35</v>
      </c>
      <c r="G6" s="50" t="s">
        <v>30</v>
      </c>
    </row>
    <row r="7" s="2" customFormat="1" ht="24.95" customHeight="1" spans="1:7">
      <c r="A7" s="54"/>
      <c r="B7" s="24" t="s">
        <v>28</v>
      </c>
      <c r="C7" s="17">
        <f>SUM(C6)</f>
        <v>77.2</v>
      </c>
      <c r="D7" s="17">
        <f>SUM(D6)</f>
        <v>46.35</v>
      </c>
      <c r="E7" s="38"/>
      <c r="F7" s="17">
        <f>SUM(F6)</f>
        <v>46.35</v>
      </c>
      <c r="G7" s="52"/>
    </row>
    <row r="8" s="2" customFormat="1" ht="52.5" customHeight="1" spans="1:7">
      <c r="A8" s="15" t="s">
        <v>3</v>
      </c>
      <c r="B8" s="16"/>
      <c r="C8" s="17">
        <f>SUM(C5,C7)</f>
        <v>227.2</v>
      </c>
      <c r="D8" s="17">
        <f>SUM(D5,D7)</f>
        <v>109.35</v>
      </c>
      <c r="E8" s="17"/>
      <c r="F8" s="17">
        <f>SUM(F5,F7)</f>
        <v>109.35</v>
      </c>
      <c r="G8" s="55" t="s">
        <v>31</v>
      </c>
    </row>
    <row r="9" ht="48.75" customHeight="1" spans="1:7">
      <c r="A9" s="56" t="s">
        <v>32</v>
      </c>
      <c r="B9" s="56"/>
      <c r="C9" s="56"/>
      <c r="D9" s="56"/>
      <c r="E9" s="56"/>
      <c r="F9" s="56"/>
      <c r="G9" s="56"/>
    </row>
  </sheetData>
  <mergeCells count="7">
    <mergeCell ref="A2:G2"/>
    <mergeCell ref="A8:B8"/>
    <mergeCell ref="A9:G9"/>
    <mergeCell ref="A4:A5"/>
    <mergeCell ref="A6:A7"/>
    <mergeCell ref="G4:G5"/>
    <mergeCell ref="G6:G7"/>
  </mergeCells>
  <pageMargins left="0.748031496062992" right="0.748031496062992" top="0.984251968503937" bottom="0.984251968503937" header="0.511811023622047" footer="0.511811023622047"/>
  <pageSetup paperSize="9" fitToHeight="0"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6"/>
  <sheetViews>
    <sheetView zoomScaleSheetLayoutView="130" topLeftCell="A2" workbookViewId="0">
      <selection activeCell="E14" sqref="E14"/>
    </sheetView>
  </sheetViews>
  <sheetFormatPr defaultColWidth="9" defaultRowHeight="16.8" outlineLevelRow="5"/>
  <cols>
    <col min="1" max="1" width="9" style="3"/>
    <col min="2" max="2" width="21.875" style="3" customWidth="1"/>
    <col min="3" max="3" width="14.5" style="3" customWidth="1"/>
    <col min="4" max="4" width="17.375" style="3" customWidth="1"/>
    <col min="5" max="5" width="19.375" style="3" customWidth="1"/>
    <col min="6" max="6" width="14" style="3" customWidth="1"/>
    <col min="7" max="7" width="9.625" style="3" customWidth="1"/>
    <col min="8" max="8" width="10.75" style="3" customWidth="1"/>
  </cols>
  <sheetData>
    <row r="1" spans="1:15">
      <c r="A1" s="3" t="s">
        <v>33</v>
      </c>
    </row>
    <row r="2" ht="28.5" customHeight="1" spans="1:15">
      <c r="A2" s="7" t="s">
        <v>34</v>
      </c>
      <c r="B2" s="7"/>
      <c r="C2" s="7"/>
      <c r="D2" s="7"/>
      <c r="E2" s="7"/>
      <c r="F2" s="7"/>
      <c r="G2" s="7"/>
      <c r="H2" s="7"/>
    </row>
    <row r="3" ht="38.1" customHeight="1" spans="1:15">
      <c r="A3" s="39" t="s">
        <v>19</v>
      </c>
      <c r="B3" s="39" t="s">
        <v>20</v>
      </c>
      <c r="C3" s="39" t="s">
        <v>35</v>
      </c>
      <c r="D3" s="39" t="s">
        <v>36</v>
      </c>
      <c r="E3" s="39" t="s">
        <v>37</v>
      </c>
      <c r="F3" s="38" t="s">
        <v>38</v>
      </c>
      <c r="G3" s="38" t="s">
        <v>24</v>
      </c>
      <c r="H3" s="38" t="s">
        <v>25</v>
      </c>
    </row>
    <row r="4" ht="52.5" customHeight="1" spans="1:15">
      <c r="A4" s="46" t="s">
        <v>16</v>
      </c>
      <c r="B4" s="11" t="s">
        <v>39</v>
      </c>
      <c r="C4" s="11" t="s">
        <v>40</v>
      </c>
      <c r="D4" s="11">
        <v>20</v>
      </c>
      <c r="E4" s="11">
        <v>10</v>
      </c>
      <c r="F4" s="11">
        <v>10</v>
      </c>
      <c r="G4" s="47">
        <v>10</v>
      </c>
      <c r="H4" s="48"/>
    </row>
    <row r="5" s="2" customFormat="1" ht="24.95" customHeight="1" spans="1:15">
      <c r="A5" s="15" t="s">
        <v>3</v>
      </c>
      <c r="B5" s="45"/>
      <c r="C5" s="49"/>
      <c r="D5" s="17">
        <f>SUM(D4:D4)</f>
        <v>20</v>
      </c>
      <c r="E5" s="17">
        <f>SUM(E4:E4)</f>
        <v>10</v>
      </c>
      <c r="F5" s="17"/>
      <c r="G5" s="17">
        <f>SUM(G4:G4)</f>
        <v>10</v>
      </c>
      <c r="H5" s="17"/>
    </row>
    <row r="6" ht="51" customHeight="1" spans="1:15">
      <c r="A6" s="33" t="s">
        <v>41</v>
      </c>
      <c r="B6" s="33"/>
      <c r="C6" s="33"/>
      <c r="D6" s="33"/>
      <c r="E6" s="33"/>
      <c r="F6" s="33"/>
      <c r="G6" s="33"/>
      <c r="H6" s="33"/>
      <c r="I6" s="3"/>
      <c r="J6" s="3"/>
      <c r="K6" s="3"/>
      <c r="L6" s="3"/>
      <c r="M6" s="3"/>
      <c r="N6" s="3"/>
      <c r="O6" s="3"/>
    </row>
  </sheetData>
  <mergeCells count="3">
    <mergeCell ref="A2:H2"/>
    <mergeCell ref="A5:C5"/>
    <mergeCell ref="A6:H6"/>
  </mergeCells>
  <pageMargins left="0.748031496062992" right="0.748031496062992" top="0.984251968503937" bottom="0.984251968503937" header="0.511811023622047" footer="0.511811023622047"/>
  <pageSetup paperSize="9" fitToHeight="0" orientation="landscape"/>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view="pageBreakPreview" zoomScale="115" zoomScaleNormal="115" workbookViewId="0">
      <selection activeCell="A7" sqref="A7:H7"/>
    </sheetView>
  </sheetViews>
  <sheetFormatPr defaultColWidth="9" defaultRowHeight="16.8" outlineLevelRow="6" outlineLevelCol="7"/>
  <cols>
    <col min="1" max="1" width="10.625" style="2" customWidth="1"/>
    <col min="2" max="2" width="22.875" customWidth="1"/>
    <col min="3" max="3" width="10" customWidth="1"/>
    <col min="4" max="4" width="11.875" customWidth="1"/>
    <col min="5" max="5" width="10.875" customWidth="1"/>
    <col min="6" max="6" width="12.5" customWidth="1"/>
    <col min="7" max="7" width="9.75" customWidth="1"/>
    <col min="8" max="8" width="35.75" customWidth="1"/>
  </cols>
  <sheetData>
    <row r="1" spans="1:8">
      <c r="A1" s="37" t="s">
        <v>42</v>
      </c>
    </row>
    <row r="2" ht="32.25" customHeight="1" spans="1:8">
      <c r="A2" s="7" t="s">
        <v>43</v>
      </c>
      <c r="B2" s="7"/>
      <c r="C2" s="7"/>
      <c r="D2" s="7"/>
      <c r="E2" s="7"/>
      <c r="F2" s="7"/>
      <c r="G2" s="7"/>
      <c r="H2" s="7"/>
    </row>
    <row r="3" ht="39.75" customHeight="1" spans="1:8">
      <c r="A3" s="38" t="s">
        <v>19</v>
      </c>
      <c r="B3" s="39" t="s">
        <v>20</v>
      </c>
      <c r="C3" s="39" t="s">
        <v>44</v>
      </c>
      <c r="D3" s="39" t="s">
        <v>21</v>
      </c>
      <c r="E3" s="39" t="s">
        <v>22</v>
      </c>
      <c r="F3" s="38" t="s">
        <v>38</v>
      </c>
      <c r="G3" s="38" t="s">
        <v>24</v>
      </c>
      <c r="H3" s="38" t="s">
        <v>25</v>
      </c>
    </row>
    <row r="4" ht="56.25" customHeight="1" spans="1:8">
      <c r="A4" s="40" t="s">
        <v>12</v>
      </c>
      <c r="B4" s="11" t="s">
        <v>45</v>
      </c>
      <c r="C4" s="11" t="s">
        <v>40</v>
      </c>
      <c r="D4" s="11">
        <v>45.16</v>
      </c>
      <c r="E4" s="41">
        <v>20</v>
      </c>
      <c r="F4" s="11">
        <v>20</v>
      </c>
      <c r="G4" s="42">
        <v>20</v>
      </c>
      <c r="H4" s="43" t="s">
        <v>46</v>
      </c>
    </row>
    <row r="5" s="2" customFormat="1" ht="71.25" customHeight="1" spans="1:8">
      <c r="A5" s="44"/>
      <c r="B5" s="11" t="s">
        <v>47</v>
      </c>
      <c r="C5" s="11" t="s">
        <v>40</v>
      </c>
      <c r="D5" s="11">
        <v>220</v>
      </c>
      <c r="E5" s="41">
        <v>15</v>
      </c>
      <c r="F5" s="11">
        <v>20</v>
      </c>
      <c r="G5" s="11">
        <v>15</v>
      </c>
      <c r="H5" s="43" t="s">
        <v>48</v>
      </c>
    </row>
    <row r="6" s="2" customFormat="1" ht="27" customHeight="1" spans="1:8">
      <c r="A6" s="15" t="s">
        <v>3</v>
      </c>
      <c r="B6" s="45"/>
      <c r="C6" s="16"/>
      <c r="D6" s="17">
        <f>SUM(D4:D5)</f>
        <v>265.16</v>
      </c>
      <c r="E6" s="17">
        <f>SUM(E4:E5)</f>
        <v>35</v>
      </c>
      <c r="F6" s="17">
        <f>SUM(F4:F5)</f>
        <v>40</v>
      </c>
      <c r="G6" s="17">
        <f>SUM(G4:G5)</f>
        <v>35</v>
      </c>
      <c r="H6" s="17"/>
    </row>
    <row r="7" ht="66" customHeight="1" spans="1:8">
      <c r="A7" s="33" t="s">
        <v>49</v>
      </c>
      <c r="B7" s="33"/>
      <c r="C7" s="33"/>
      <c r="D7" s="33"/>
      <c r="E7" s="33"/>
      <c r="F7" s="33"/>
      <c r="G7" s="33"/>
      <c r="H7" s="33"/>
    </row>
  </sheetData>
  <mergeCells count="4">
    <mergeCell ref="A2:H2"/>
    <mergeCell ref="A6:C6"/>
    <mergeCell ref="A7:H7"/>
    <mergeCell ref="A4:A5"/>
  </mergeCells>
  <pageMargins left="0.748031496062992" right="0.748031496062992" top="0.984251968503937" bottom="0.984251968503937" header="0.511811023622047" footer="0.511811023622047"/>
  <pageSetup paperSize="9"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tabSelected="1" zoomScaleSheetLayoutView="130" topLeftCell="A13" workbookViewId="0">
      <selection activeCell="A31" sqref="A31:H31"/>
    </sheetView>
  </sheetViews>
  <sheetFormatPr defaultColWidth="9" defaultRowHeight="16.8" outlineLevelCol="7"/>
  <cols>
    <col min="1" max="1" width="7.5" style="4" customWidth="1"/>
    <col min="2" max="2" width="24.875" style="3" customWidth="1"/>
    <col min="3" max="3" width="10.875" style="3" customWidth="1"/>
    <col min="4" max="4" width="11.25" style="3" customWidth="1"/>
    <col min="5" max="5" width="12" style="3" customWidth="1"/>
    <col min="6" max="6" width="11.25" style="3" customWidth="1"/>
    <col min="7" max="7" width="8.5" style="3" customWidth="1"/>
    <col min="8" max="8" width="23.75" style="3" customWidth="1"/>
  </cols>
  <sheetData>
    <row r="1" ht="10.5" customHeight="1" spans="1:8">
      <c r="A1" s="5" t="s">
        <v>50</v>
      </c>
      <c r="B1" s="6"/>
      <c r="C1" s="6"/>
      <c r="D1" s="6"/>
      <c r="E1" s="6"/>
      <c r="F1" s="6"/>
      <c r="G1" s="6"/>
      <c r="H1" s="6"/>
    </row>
    <row r="2" ht="24.75" customHeight="1" spans="1:8">
      <c r="A2" s="7" t="s">
        <v>51</v>
      </c>
      <c r="B2" s="7"/>
      <c r="C2" s="7"/>
      <c r="D2" s="7"/>
      <c r="E2" s="7"/>
      <c r="F2" s="7"/>
      <c r="G2" s="7"/>
      <c r="H2" s="7"/>
    </row>
    <row r="3" s="1" customFormat="1" ht="34.5" customHeight="1" spans="1:8">
      <c r="A3" s="8" t="s">
        <v>19</v>
      </c>
      <c r="B3" s="8" t="s">
        <v>20</v>
      </c>
      <c r="C3" s="8" t="s">
        <v>52</v>
      </c>
      <c r="D3" s="8" t="s">
        <v>21</v>
      </c>
      <c r="E3" s="8" t="s">
        <v>22</v>
      </c>
      <c r="F3" s="8" t="s">
        <v>53</v>
      </c>
      <c r="G3" s="8">
        <v>5</v>
      </c>
      <c r="H3" s="8" t="s">
        <v>25</v>
      </c>
    </row>
    <row r="4" ht="56.25" customHeight="1" spans="1:8">
      <c r="A4" s="9" t="s">
        <v>9</v>
      </c>
      <c r="B4" s="10" t="s">
        <v>54</v>
      </c>
      <c r="C4" s="11" t="s">
        <v>55</v>
      </c>
      <c r="D4" s="11">
        <v>76.64</v>
      </c>
      <c r="E4" s="11">
        <v>76.64</v>
      </c>
      <c r="F4" s="12"/>
      <c r="G4" s="11">
        <v>35.65</v>
      </c>
      <c r="H4" s="13" t="s">
        <v>56</v>
      </c>
    </row>
    <row r="5" ht="24" customHeight="1" spans="1:8">
      <c r="A5" s="14"/>
      <c r="B5" s="15" t="s">
        <v>28</v>
      </c>
      <c r="C5" s="16"/>
      <c r="D5" s="17">
        <f>SUM(D4)</f>
        <v>76.64</v>
      </c>
      <c r="E5" s="17">
        <f>SUM(E4)</f>
        <v>76.64</v>
      </c>
      <c r="F5" s="18"/>
      <c r="G5" s="17">
        <f>SUM(G4)</f>
        <v>35.65</v>
      </c>
      <c r="H5" s="19"/>
    </row>
    <row r="6" ht="39" customHeight="1" spans="1:8">
      <c r="A6" s="9" t="s">
        <v>10</v>
      </c>
      <c r="B6" s="10" t="s">
        <v>57</v>
      </c>
      <c r="C6" s="11" t="s">
        <v>58</v>
      </c>
      <c r="D6" s="11">
        <v>34.3</v>
      </c>
      <c r="E6" s="11">
        <v>20</v>
      </c>
      <c r="F6" s="12">
        <v>20</v>
      </c>
      <c r="G6" s="12">
        <v>20</v>
      </c>
      <c r="H6" s="10" t="s">
        <v>59</v>
      </c>
    </row>
    <row r="7" ht="48" customHeight="1" spans="1:8">
      <c r="A7" s="20"/>
      <c r="B7" s="10" t="s">
        <v>60</v>
      </c>
      <c r="C7" s="11" t="s">
        <v>55</v>
      </c>
      <c r="D7" s="11">
        <v>40</v>
      </c>
      <c r="E7" s="11">
        <v>20</v>
      </c>
      <c r="F7" s="12">
        <v>20</v>
      </c>
      <c r="G7" s="12">
        <v>20</v>
      </c>
      <c r="H7" s="10" t="s">
        <v>61</v>
      </c>
    </row>
    <row r="8" ht="27.75" customHeight="1" spans="1:8">
      <c r="A8" s="14"/>
      <c r="B8" s="15" t="s">
        <v>28</v>
      </c>
      <c r="C8" s="16"/>
      <c r="D8" s="17">
        <f>SUM(D7,D6)</f>
        <v>74.3</v>
      </c>
      <c r="E8" s="17">
        <f>SUM(E7,E6)</f>
        <v>40</v>
      </c>
      <c r="F8" s="18"/>
      <c r="G8" s="17">
        <f>SUM(G7,G6)</f>
        <v>40</v>
      </c>
      <c r="H8" s="19"/>
    </row>
    <row r="9" ht="49.5" customHeight="1" spans="1:8">
      <c r="A9" s="21" t="s">
        <v>11</v>
      </c>
      <c r="B9" s="10" t="s">
        <v>62</v>
      </c>
      <c r="C9" s="11" t="s">
        <v>40</v>
      </c>
      <c r="D9" s="11">
        <v>20</v>
      </c>
      <c r="E9" s="11">
        <v>10</v>
      </c>
      <c r="F9" s="12">
        <v>15</v>
      </c>
      <c r="G9" s="11">
        <v>10</v>
      </c>
      <c r="H9" s="10" t="s">
        <v>63</v>
      </c>
    </row>
    <row r="10" ht="45.75" customHeight="1" spans="1:8">
      <c r="A10" s="22"/>
      <c r="B10" s="10" t="s">
        <v>64</v>
      </c>
      <c r="C10" s="11" t="s">
        <v>40</v>
      </c>
      <c r="D10" s="11">
        <v>30</v>
      </c>
      <c r="E10" s="11">
        <v>15</v>
      </c>
      <c r="F10" s="12">
        <v>15</v>
      </c>
      <c r="G10" s="11">
        <v>10</v>
      </c>
      <c r="H10" s="10" t="s">
        <v>65</v>
      </c>
    </row>
    <row r="11" ht="66" customHeight="1" spans="1:8">
      <c r="A11" s="22"/>
      <c r="B11" s="10" t="s">
        <v>66</v>
      </c>
      <c r="C11" s="11" t="s">
        <v>40</v>
      </c>
      <c r="D11" s="11">
        <v>20</v>
      </c>
      <c r="E11" s="11">
        <v>10</v>
      </c>
      <c r="F11" s="12">
        <v>15</v>
      </c>
      <c r="G11" s="11">
        <v>10</v>
      </c>
      <c r="H11" s="10" t="s">
        <v>67</v>
      </c>
    </row>
    <row r="12" ht="61.5" customHeight="1" spans="1:8">
      <c r="A12" s="22"/>
      <c r="B12" s="10" t="s">
        <v>68</v>
      </c>
      <c r="C12" s="11" t="s">
        <v>69</v>
      </c>
      <c r="D12" s="11">
        <v>30</v>
      </c>
      <c r="E12" s="11">
        <v>15</v>
      </c>
      <c r="F12" s="12">
        <v>20</v>
      </c>
      <c r="G12" s="11">
        <v>15</v>
      </c>
      <c r="H12" s="10" t="s">
        <v>70</v>
      </c>
    </row>
    <row r="13" ht="34.5" customHeight="1" spans="1:8">
      <c r="A13" s="23"/>
      <c r="B13" s="24" t="s">
        <v>28</v>
      </c>
      <c r="C13" s="25"/>
      <c r="D13" s="26">
        <f>SUM(D9:D12)</f>
        <v>100</v>
      </c>
      <c r="E13" s="26">
        <f>SUM(E9:E12)</f>
        <v>50</v>
      </c>
      <c r="F13" s="18"/>
      <c r="G13" s="26">
        <f>SUM(G9:G12)</f>
        <v>45</v>
      </c>
      <c r="H13" s="19"/>
    </row>
    <row r="14" ht="38.25" customHeight="1" spans="1:8">
      <c r="A14" s="27" t="s">
        <v>13</v>
      </c>
      <c r="B14" s="28" t="s">
        <v>71</v>
      </c>
      <c r="C14" s="11" t="s">
        <v>69</v>
      </c>
      <c r="D14" s="11">
        <v>50</v>
      </c>
      <c r="E14" s="11">
        <v>10</v>
      </c>
      <c r="F14" s="11">
        <v>20</v>
      </c>
      <c r="G14" s="11">
        <v>10</v>
      </c>
      <c r="H14" s="29" t="s">
        <v>72</v>
      </c>
    </row>
    <row r="15" s="2" customFormat="1" ht="36" customHeight="1" spans="1:8">
      <c r="A15" s="27"/>
      <c r="B15" s="28" t="s">
        <v>73</v>
      </c>
      <c r="C15" s="11" t="s">
        <v>69</v>
      </c>
      <c r="D15" s="11">
        <v>50</v>
      </c>
      <c r="E15" s="11">
        <v>15</v>
      </c>
      <c r="F15" s="11">
        <v>20</v>
      </c>
      <c r="G15" s="11">
        <v>15</v>
      </c>
      <c r="H15" s="29" t="s">
        <v>74</v>
      </c>
    </row>
    <row r="16" s="2" customFormat="1" ht="36" customHeight="1" spans="1:8">
      <c r="A16" s="27"/>
      <c r="B16" s="28" t="s">
        <v>75</v>
      </c>
      <c r="C16" s="30" t="s">
        <v>40</v>
      </c>
      <c r="D16" s="11">
        <v>20</v>
      </c>
      <c r="E16" s="11">
        <v>5</v>
      </c>
      <c r="F16" s="11">
        <v>15</v>
      </c>
      <c r="G16" s="11">
        <v>5</v>
      </c>
      <c r="H16" s="29" t="s">
        <v>76</v>
      </c>
    </row>
    <row r="17" s="2" customFormat="1" ht="25.5" customHeight="1" spans="1:8">
      <c r="A17" s="31"/>
      <c r="B17" s="24" t="s">
        <v>28</v>
      </c>
      <c r="C17" s="25"/>
      <c r="D17" s="26">
        <f>SUM(D14:D16)</f>
        <v>120</v>
      </c>
      <c r="E17" s="26">
        <f>SUM(E14:E16)</f>
        <v>30</v>
      </c>
      <c r="F17" s="26"/>
      <c r="G17" s="26">
        <f>SUM(G14:G16)</f>
        <v>30</v>
      </c>
      <c r="H17" s="19"/>
    </row>
    <row r="18" ht="32.25" customHeight="1" spans="1:8">
      <c r="A18" s="32" t="s">
        <v>14</v>
      </c>
      <c r="B18" s="28" t="s">
        <v>77</v>
      </c>
      <c r="C18" s="28" t="s">
        <v>40</v>
      </c>
      <c r="D18" s="11">
        <v>20</v>
      </c>
      <c r="E18" s="11">
        <v>10</v>
      </c>
      <c r="F18" s="11">
        <v>15</v>
      </c>
      <c r="G18" s="11">
        <v>10</v>
      </c>
      <c r="H18" s="29" t="s">
        <v>78</v>
      </c>
    </row>
    <row r="19" ht="20.1" customHeight="1" spans="1:8">
      <c r="A19" s="27"/>
      <c r="B19" s="28" t="s">
        <v>79</v>
      </c>
      <c r="C19" s="28" t="s">
        <v>80</v>
      </c>
      <c r="D19" s="11">
        <v>20</v>
      </c>
      <c r="E19" s="11">
        <v>10</v>
      </c>
      <c r="F19" s="11">
        <v>15</v>
      </c>
      <c r="G19" s="11">
        <v>10</v>
      </c>
      <c r="H19" s="29" t="s">
        <v>81</v>
      </c>
    </row>
    <row r="20" ht="23.25" customHeight="1" spans="1:8">
      <c r="A20" s="31"/>
      <c r="B20" s="24" t="s">
        <v>28</v>
      </c>
      <c r="C20" s="25"/>
      <c r="D20" s="26">
        <f>SUM(D18:D19)</f>
        <v>40</v>
      </c>
      <c r="E20" s="26">
        <f>SUM(E18:E19)</f>
        <v>20</v>
      </c>
      <c r="F20" s="18"/>
      <c r="G20" s="26">
        <f>SUM(G18:G19)</f>
        <v>20</v>
      </c>
      <c r="H20" s="19"/>
    </row>
    <row r="21" s="3" customFormat="1" ht="33.75" customHeight="1" spans="1:8">
      <c r="A21" s="32" t="s">
        <v>15</v>
      </c>
      <c r="B21" s="28" t="s">
        <v>82</v>
      </c>
      <c r="C21" s="28" t="s">
        <v>69</v>
      </c>
      <c r="D21" s="11">
        <v>30</v>
      </c>
      <c r="E21" s="11">
        <v>15</v>
      </c>
      <c r="F21" s="11">
        <v>20</v>
      </c>
      <c r="G21" s="12">
        <v>15</v>
      </c>
      <c r="H21" s="29" t="s">
        <v>83</v>
      </c>
    </row>
    <row r="22" s="3" customFormat="1" ht="32.25" customHeight="1" spans="1:8">
      <c r="A22" s="27"/>
      <c r="B22" s="28" t="s">
        <v>84</v>
      </c>
      <c r="C22" s="28" t="s">
        <v>40</v>
      </c>
      <c r="D22" s="11">
        <v>20</v>
      </c>
      <c r="E22" s="11">
        <v>15</v>
      </c>
      <c r="F22" s="11">
        <v>15</v>
      </c>
      <c r="G22" s="12">
        <v>10</v>
      </c>
      <c r="H22" s="29" t="s">
        <v>85</v>
      </c>
    </row>
    <row r="23" s="4" customFormat="1" ht="31.5" customHeight="1" spans="1:8">
      <c r="A23" s="27"/>
      <c r="B23" s="28" t="s">
        <v>86</v>
      </c>
      <c r="C23" s="28" t="s">
        <v>40</v>
      </c>
      <c r="D23" s="11">
        <v>20</v>
      </c>
      <c r="E23" s="11">
        <v>15</v>
      </c>
      <c r="F23" s="11">
        <v>15</v>
      </c>
      <c r="G23" s="12">
        <v>10</v>
      </c>
      <c r="H23" s="29" t="s">
        <v>87</v>
      </c>
    </row>
    <row r="24" ht="50.25" customHeight="1" spans="1:8">
      <c r="A24" s="27"/>
      <c r="B24" s="28" t="s">
        <v>88</v>
      </c>
      <c r="C24" s="28" t="s">
        <v>40</v>
      </c>
      <c r="D24" s="11">
        <v>60</v>
      </c>
      <c r="E24" s="11">
        <v>40</v>
      </c>
      <c r="F24" s="11">
        <v>15</v>
      </c>
      <c r="G24" s="12">
        <v>10</v>
      </c>
      <c r="H24" s="29" t="s">
        <v>89</v>
      </c>
    </row>
    <row r="25" ht="20.1" customHeight="1" spans="1:8">
      <c r="A25" s="31"/>
      <c r="B25" s="24" t="s">
        <v>28</v>
      </c>
      <c r="C25" s="25"/>
      <c r="D25" s="26">
        <f>SUM(D21:D24)</f>
        <v>130</v>
      </c>
      <c r="E25" s="26">
        <f>SUM(E21:E24)</f>
        <v>85</v>
      </c>
      <c r="F25" s="18"/>
      <c r="G25" s="26">
        <f>SUM(G21:G24)</f>
        <v>45</v>
      </c>
      <c r="H25" s="19"/>
    </row>
    <row r="26" ht="39" customHeight="1" spans="1:8">
      <c r="A26" s="32" t="s">
        <v>16</v>
      </c>
      <c r="B26" s="28" t="s">
        <v>90</v>
      </c>
      <c r="C26" s="28" t="s">
        <v>58</v>
      </c>
      <c r="D26" s="11">
        <v>40</v>
      </c>
      <c r="E26" s="11">
        <v>20</v>
      </c>
      <c r="F26" s="12">
        <v>20</v>
      </c>
      <c r="G26" s="12">
        <v>10</v>
      </c>
      <c r="H26" s="29" t="s">
        <v>91</v>
      </c>
    </row>
    <row r="27" ht="27" customHeight="1" spans="1:8">
      <c r="A27" s="27"/>
      <c r="B27" s="28" t="s">
        <v>92</v>
      </c>
      <c r="C27" s="28" t="s">
        <v>80</v>
      </c>
      <c r="D27" s="11">
        <v>40</v>
      </c>
      <c r="E27" s="11">
        <v>20</v>
      </c>
      <c r="F27" s="12">
        <v>15</v>
      </c>
      <c r="G27" s="12">
        <v>10</v>
      </c>
      <c r="H27" s="29" t="s">
        <v>93</v>
      </c>
    </row>
    <row r="28" ht="39.75" customHeight="1" spans="1:8">
      <c r="A28" s="27"/>
      <c r="B28" s="28" t="s">
        <v>94</v>
      </c>
      <c r="C28" s="28" t="s">
        <v>58</v>
      </c>
      <c r="D28" s="11">
        <v>40</v>
      </c>
      <c r="E28" s="11">
        <v>20</v>
      </c>
      <c r="F28" s="12">
        <v>20</v>
      </c>
      <c r="G28" s="12">
        <v>10</v>
      </c>
      <c r="H28" s="29" t="s">
        <v>91</v>
      </c>
    </row>
    <row r="29" ht="20.1" customHeight="1" spans="1:8">
      <c r="A29" s="27"/>
      <c r="B29" s="24" t="s">
        <v>28</v>
      </c>
      <c r="C29" s="25"/>
      <c r="D29" s="26">
        <f>SUM(D26:D28)</f>
        <v>120</v>
      </c>
      <c r="E29" s="26">
        <f>SUM(E26:E28)</f>
        <v>60</v>
      </c>
      <c r="F29" s="18"/>
      <c r="G29" s="26">
        <f>SUM(G26:G28)</f>
        <v>30</v>
      </c>
      <c r="H29" s="19"/>
    </row>
    <row r="30" s="2" customFormat="1" ht="33" customHeight="1" spans="1:8">
      <c r="A30" s="17" t="s">
        <v>3</v>
      </c>
      <c r="B30" s="17"/>
      <c r="C30" s="17"/>
      <c r="D30" s="18">
        <f>SUM(D5,D8,D13,D17,D20,D25,D29)</f>
        <v>660.94</v>
      </c>
      <c r="E30" s="18">
        <f>SUM(E5,E8,E13,E17,E20,E25,E29)</f>
        <v>361.64</v>
      </c>
      <c r="F30" s="33"/>
      <c r="G30" s="18">
        <f>SUM(G5,G8,G13,G17,G20,G25,G29)</f>
        <v>245.65</v>
      </c>
      <c r="H30" s="17"/>
    </row>
    <row r="31" ht="81" customHeight="1" spans="1:8">
      <c r="A31" s="34" t="s">
        <v>95</v>
      </c>
      <c r="B31" s="34"/>
      <c r="C31" s="34"/>
      <c r="D31" s="34"/>
      <c r="E31" s="34"/>
      <c r="F31" s="34"/>
      <c r="G31" s="34"/>
      <c r="H31" s="34"/>
    </row>
    <row r="32" ht="18.75" customHeight="1" spans="1:8">
      <c r="A32" s="35"/>
      <c r="B32" s="36"/>
      <c r="C32" s="36"/>
      <c r="D32" s="36"/>
      <c r="E32" s="36"/>
      <c r="F32" s="36"/>
      <c r="G32" s="36"/>
      <c r="H32" s="36"/>
    </row>
  </sheetData>
  <mergeCells count="17">
    <mergeCell ref="A2:H2"/>
    <mergeCell ref="B5:C5"/>
    <mergeCell ref="B8:C8"/>
    <mergeCell ref="B13:C13"/>
    <mergeCell ref="B17:C17"/>
    <mergeCell ref="B20:C20"/>
    <mergeCell ref="B25:C25"/>
    <mergeCell ref="B29:C29"/>
    <mergeCell ref="A30:C30"/>
    <mergeCell ref="A31:H31"/>
    <mergeCell ref="A4:A5"/>
    <mergeCell ref="A6:A8"/>
    <mergeCell ref="A9:A13"/>
    <mergeCell ref="A14:A17"/>
    <mergeCell ref="A18:A20"/>
    <mergeCell ref="A21:A25"/>
    <mergeCell ref="A26:A29"/>
  </mergeCells>
  <pageMargins left="0.748031496062992" right="0.748031496062992" top="0.984251968503937" bottom="0.984251968503937" header="0.511811023622047" footer="0.511811023622047"/>
  <pageSetup paperSize="9" scale="58"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附件1.汇总标</vt:lpstr>
      <vt:lpstr>附件2. 水利工程管理体制改革</vt:lpstr>
      <vt:lpstr>附件3.库堤闸降等报废</vt:lpstr>
      <vt:lpstr>附件4 库堤闸除险加固（应急加固）</vt:lpstr>
      <vt:lpstr>附件5 库堤闸维修养护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麻烧鱼</cp:lastModifiedBy>
  <cp:revision>1</cp:revision>
  <dcterms:created xsi:type="dcterms:W3CDTF">2019-06-10T15:41:00Z</dcterms:created>
  <cp:lastPrinted>2026-07-11T15:48:00Z</cp:lastPrinted>
  <dcterms:modified xsi:type="dcterms:W3CDTF">2026-07-11T17:30:25Z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2052-12.1.24031.24031</vt:lpwstr>
  </property>
  <property fmtid="{D5CDD505-2E9C-101B-9397-08002B2CF9AE}" pid="3" name="ICV">
    <vt:lpwstr>721B660F21EF6F9E310D526A0DA91569_43</vt:lpwstr>
  </property>
  <property fmtid="{D5CDD505-2E9C-101B-9397-08002B2CF9AE}" pid="4" name="CalculationRule">
    <vt:i4>0</vt:i4>
  </property>
</Properties>
</file>